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WORK\6. PROJECT\6. BRI\SWOT\"/>
    </mc:Choice>
  </mc:AlternateContent>
  <xr:revisionPtr revIDLastSave="0" documentId="13_ncr:1_{50716317-F850-437E-B1EC-55ADFD086866}" xr6:coauthVersionLast="46" xr6:coauthVersionMax="46" xr10:uidLastSave="{00000000-0000-0000-0000-000000000000}"/>
  <bookViews>
    <workbookView xWindow="-120" yWindow="-120" windowWidth="29040" windowHeight="15720" xr2:uid="{9EF11FFF-2120-4B1A-B3DC-451976ADDFCA}"/>
  </bookViews>
  <sheets>
    <sheet name="Kuesioner" sheetId="2" r:id="rId1"/>
    <sheet name="SWOT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4" i="1" l="1"/>
  <c r="AC24" i="1"/>
  <c r="AC33" i="1"/>
  <c r="C26" i="1"/>
  <c r="C19" i="1"/>
  <c r="C11" i="1"/>
  <c r="C3" i="1"/>
  <c r="AC31" i="1"/>
  <c r="AC17" i="1"/>
  <c r="AC30" i="1"/>
  <c r="AC29" i="1"/>
  <c r="AC28" i="1"/>
  <c r="AC27" i="1"/>
  <c r="AC23" i="1"/>
  <c r="AC22" i="1"/>
  <c r="AC21" i="1"/>
  <c r="AC20" i="1"/>
  <c r="AC16" i="1"/>
  <c r="AC15" i="1"/>
  <c r="AC14" i="1"/>
  <c r="AC13" i="1"/>
  <c r="AC12" i="1"/>
  <c r="AC9" i="1"/>
  <c r="AC5" i="1"/>
  <c r="AC6" i="1"/>
  <c r="AC7" i="1"/>
  <c r="AC8" i="1"/>
  <c r="AC4" i="1"/>
  <c r="AB31" i="1"/>
  <c r="AB30" i="1"/>
  <c r="AB29" i="1"/>
  <c r="AB28" i="1"/>
  <c r="AB27" i="1"/>
  <c r="AB24" i="1"/>
  <c r="AB23" i="1"/>
  <c r="AB22" i="1"/>
  <c r="AB21" i="1"/>
  <c r="AB20" i="1"/>
  <c r="AB17" i="1"/>
  <c r="AB16" i="1"/>
  <c r="AB15" i="1"/>
  <c r="AB14" i="1"/>
  <c r="AB13" i="1"/>
  <c r="AB12" i="1"/>
  <c r="AB5" i="1"/>
  <c r="AB6" i="1"/>
  <c r="AB7" i="1"/>
  <c r="AB8" i="1"/>
  <c r="AB9" i="1"/>
  <c r="AB4" i="1"/>
  <c r="AA30" i="1"/>
  <c r="AA29" i="1"/>
  <c r="AA28" i="1"/>
  <c r="AA27" i="1"/>
  <c r="AA31" i="1" s="1"/>
  <c r="AA24" i="1"/>
  <c r="AA23" i="1"/>
  <c r="AA22" i="1"/>
  <c r="AA21" i="1"/>
  <c r="AA20" i="1"/>
  <c r="AA17" i="1"/>
  <c r="AA16" i="1"/>
  <c r="AA15" i="1"/>
  <c r="AA14" i="1"/>
  <c r="AA13" i="1"/>
  <c r="AA12" i="1"/>
  <c r="AA9" i="1"/>
  <c r="AA5" i="1"/>
  <c r="AA6" i="1"/>
  <c r="AA7" i="1"/>
  <c r="AA8" i="1"/>
  <c r="AA4" i="1"/>
  <c r="O31" i="1"/>
  <c r="O30" i="1"/>
  <c r="O29" i="1"/>
  <c r="O28" i="1"/>
  <c r="O27" i="1"/>
  <c r="N31" i="1"/>
  <c r="N28" i="1"/>
  <c r="N29" i="1"/>
  <c r="N30" i="1"/>
  <c r="N27" i="1"/>
  <c r="O24" i="1"/>
  <c r="O23" i="1"/>
  <c r="O22" i="1"/>
  <c r="O21" i="1"/>
  <c r="O20" i="1"/>
  <c r="N24" i="1"/>
  <c r="O17" i="1"/>
  <c r="O16" i="1"/>
  <c r="O15" i="1"/>
  <c r="O14" i="1"/>
  <c r="O13" i="1"/>
  <c r="O12" i="1"/>
  <c r="O9" i="1"/>
  <c r="O8" i="1"/>
  <c r="O7" i="1"/>
  <c r="O6" i="1"/>
  <c r="O5" i="1"/>
  <c r="N17" i="1"/>
  <c r="O4" i="1"/>
  <c r="N9" i="1"/>
  <c r="N21" i="1"/>
  <c r="N22" i="1"/>
  <c r="N23" i="1"/>
  <c r="N20" i="1"/>
  <c r="N13" i="1"/>
  <c r="N14" i="1"/>
  <c r="N15" i="1"/>
  <c r="N16" i="1"/>
  <c r="N12" i="1"/>
  <c r="N5" i="1"/>
  <c r="N6" i="1"/>
  <c r="N7" i="1"/>
  <c r="N8" i="1"/>
  <c r="N4" i="1"/>
</calcChain>
</file>

<file path=xl/sharedStrings.xml><?xml version="1.0" encoding="utf-8"?>
<sst xmlns="http://schemas.openxmlformats.org/spreadsheetml/2006/main" count="107" uniqueCount="52">
  <si>
    <t>Kuesioner</t>
  </si>
  <si>
    <t>Bobot</t>
  </si>
  <si>
    <t>Rating</t>
  </si>
  <si>
    <t>Produksi padi tinggi</t>
  </si>
  <si>
    <t>Teknik budidaya yang mudah</t>
  </si>
  <si>
    <t>Tenaga kerja dari lingkungan sekitar</t>
  </si>
  <si>
    <t>Hubungan baik dengan Lembaga Masyarakat</t>
  </si>
  <si>
    <t>Sarana prasarana mudah diperoleh (cangkul, arit, golok, parang, gunting cangkok, herbisida, pupuk, dll)</t>
  </si>
  <si>
    <t>Kekurangan modal untuk pengembangan usahatani padi</t>
  </si>
  <si>
    <t>Penggunaan luas lahan padi</t>
  </si>
  <si>
    <t>Penerapan teknologi dalam kegiatan usahatani padi</t>
  </si>
  <si>
    <t>Kondisi kelompok tani padi</t>
  </si>
  <si>
    <r>
      <rPr>
        <b/>
        <i/>
        <sz val="11"/>
        <color theme="1"/>
        <rFont val="Calibri"/>
        <family val="2"/>
        <scheme val="minor"/>
      </rPr>
      <t>Opportunity</t>
    </r>
    <r>
      <rPr>
        <b/>
        <sz val="11"/>
        <color theme="1"/>
        <rFont val="Calibri"/>
        <family val="2"/>
        <scheme val="minor"/>
      </rPr>
      <t xml:space="preserve"> (Peluang)</t>
    </r>
  </si>
  <si>
    <r>
      <rPr>
        <b/>
        <i/>
        <sz val="11"/>
        <color theme="1"/>
        <rFont val="Calibri"/>
        <family val="2"/>
        <scheme val="minor"/>
      </rPr>
      <t>Weakness</t>
    </r>
    <r>
      <rPr>
        <b/>
        <sz val="11"/>
        <color theme="1"/>
        <rFont val="Calibri"/>
        <family val="2"/>
        <scheme val="minor"/>
      </rPr>
      <t xml:space="preserve"> (Kelemahan)</t>
    </r>
  </si>
  <si>
    <r>
      <rPr>
        <b/>
        <i/>
        <sz val="11"/>
        <color theme="1"/>
        <rFont val="Calibri"/>
        <family val="2"/>
        <scheme val="minor"/>
      </rPr>
      <t>Strength</t>
    </r>
    <r>
      <rPr>
        <b/>
        <sz val="11"/>
        <color theme="1"/>
        <rFont val="Calibri"/>
        <family val="2"/>
        <scheme val="minor"/>
      </rPr>
      <t xml:space="preserve"> (Kekuatan)</t>
    </r>
  </si>
  <si>
    <t>Persyaratan mutu padi dipenuhi</t>
  </si>
  <si>
    <t>Permintaan beras sangat besar</t>
  </si>
  <si>
    <t>Hubungan baik dengan supplier beras</t>
  </si>
  <si>
    <t>Pemerintah yang mendukung usahatani padi</t>
  </si>
  <si>
    <r>
      <rPr>
        <b/>
        <i/>
        <sz val="11"/>
        <color theme="1"/>
        <rFont val="Calibri"/>
        <family val="2"/>
        <scheme val="minor"/>
      </rPr>
      <t xml:space="preserve">Threat </t>
    </r>
    <r>
      <rPr>
        <b/>
        <sz val="11"/>
        <color theme="1"/>
        <rFont val="Calibri"/>
        <family val="2"/>
        <scheme val="minor"/>
      </rPr>
      <t>(Ancaman)</t>
    </r>
  </si>
  <si>
    <t>Produksi padi dari daerah lain</t>
  </si>
  <si>
    <t>Serangan hama dan penyakit</t>
  </si>
  <si>
    <t>Pengaruh musim</t>
  </si>
  <si>
    <t>Kebijakan pemerintah mengenai impor beras dari luar negeri</t>
  </si>
  <si>
    <t>Rata-rata umur petani &gt;50 tahun</t>
  </si>
  <si>
    <t>Pembobotan</t>
  </si>
  <si>
    <t xml:space="preserve">Tidak Penting </t>
  </si>
  <si>
    <t xml:space="preserve">Kurang Penting </t>
  </si>
  <si>
    <t xml:space="preserve">Penting </t>
  </si>
  <si>
    <t xml:space="preserve">Sangat Penting </t>
  </si>
  <si>
    <t>Sangat Penting Sekali</t>
  </si>
  <si>
    <t>Tidak Kuat</t>
  </si>
  <si>
    <t xml:space="preserve">Kurang Kuat </t>
  </si>
  <si>
    <t>Kuat</t>
  </si>
  <si>
    <t xml:space="preserve">Sangat Kuat </t>
  </si>
  <si>
    <t>Kebijakan pemerintah mengenai impor beras dari LN</t>
  </si>
  <si>
    <t>Jumlah</t>
  </si>
  <si>
    <t>Sarana prasarana mudah diperoleh</t>
  </si>
  <si>
    <t>Skor</t>
  </si>
  <si>
    <t>X</t>
  </si>
  <si>
    <t>Y</t>
  </si>
  <si>
    <t>Responden</t>
  </si>
  <si>
    <t>Growth Oriented Strategy</t>
  </si>
  <si>
    <t>KUADRAN I</t>
  </si>
  <si>
    <t>KUADRAN II</t>
  </si>
  <si>
    <t>KUADRAN III</t>
  </si>
  <si>
    <t>KUADRAN IV</t>
  </si>
  <si>
    <t>Peluang pasar yang sangat besar</t>
  </si>
  <si>
    <t>Kendala atau kendala internal</t>
  </si>
  <si>
    <t>Situasi yang sangat tidak menguntungkan</t>
  </si>
  <si>
    <t>Ancaman dan kelemahan internal</t>
  </si>
  <si>
    <t>Responden 1 s.d.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</si>
</sst>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Border="1" applyAlignment="1">
      <alignment vertical="top"/>
    </xf>
    <xf numFmtId="0" fontId="0" fillId="0" borderId="0" xfId="0" applyBorder="1" applyAlignment="1"/>
    <xf numFmtId="0" fontId="0" fillId="0" borderId="0" xfId="0" applyAlignment="1"/>
    <xf numFmtId="0" fontId="0" fillId="2" borderId="0" xfId="0" applyFill="1" applyAlignment="1"/>
    <xf numFmtId="2" fontId="0" fillId="0" borderId="0" xfId="0" applyNumberFormat="1"/>
    <xf numFmtId="2" fontId="0" fillId="3" borderId="0" xfId="0" applyNumberFormat="1" applyFill="1"/>
    <xf numFmtId="2" fontId="0" fillId="2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none"/>
              <a:t>SWOT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715223097112861E-2"/>
          <c:y val="0.17634259259259263"/>
          <c:w val="0.9223958880139983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SWOT!$AG$3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SWOT!$AF$4:$AF$10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SWOT!$AG$4:$AG$10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B-42D6-9636-D90334D2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506952"/>
        <c:axId val="445510888"/>
      </c:scatterChart>
      <c:valAx>
        <c:axId val="445506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510888"/>
        <c:crosses val="autoZero"/>
        <c:crossBetween val="midCat"/>
      </c:valAx>
      <c:valAx>
        <c:axId val="445510888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506952"/>
        <c:crosses val="autoZero"/>
        <c:crossBetween val="midCat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24847</xdr:colOff>
      <xdr:row>11</xdr:row>
      <xdr:rowOff>3311</xdr:rowOff>
    </xdr:from>
    <xdr:to>
      <xdr:col>39</xdr:col>
      <xdr:colOff>505240</xdr:colOff>
      <xdr:row>30</xdr:row>
      <xdr:rowOff>165652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94FE4B-2A6B-4112-871F-38AF613E78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0.61685</cdr:x>
      <cdr:y>0.35505</cdr:y>
    </cdr:from>
    <cdr:to>
      <cdr:x>0.64069</cdr:x>
      <cdr:y>0.39553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BEB356C2-19FD-4F04-87DE-176019D5551C}"/>
            </a:ext>
          </a:extLst>
        </cdr:cNvPr>
        <cdr:cNvSpPr/>
      </cdr:nvSpPr>
      <cdr:spPr>
        <a:xfrm xmlns:a="http://schemas.openxmlformats.org/drawingml/2006/main">
          <a:off x="3540618" y="1342733"/>
          <a:ext cx="136861" cy="153108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0.50361</cdr:x>
      <cdr:y>0.37529</cdr:y>
    </cdr:from>
    <cdr:to>
      <cdr:x>0.61685</cdr:x>
      <cdr:y>0.37582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3CC0D5F-612C-4B04-B340-642F8D16DE7E}"/>
            </a:ext>
          </a:extLst>
        </cdr:cNvPr>
        <cdr:cNvCxnSpPr>
          <a:endCxn xmlns:a="http://schemas.openxmlformats.org/drawingml/2006/main" id="2" idx="2"/>
        </cdr:cNvCxnSpPr>
      </cdr:nvCxnSpPr>
      <cdr:spPr>
        <a:xfrm xmlns:a="http://schemas.openxmlformats.org/drawingml/2006/main" flipV="1">
          <a:off x="2890632" y="1419287"/>
          <a:ext cx="649986" cy="201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0.62877</cdr:x>
      <cdr:y>0.39553</cdr:y>
    </cdr:from>
    <cdr:to>
      <cdr:x>0.62915</cdr:x>
      <cdr:y>0.52852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1991471-78DE-4A8C-9905-42A1E8CF540C}"/>
            </a:ext>
          </a:extLst>
        </cdr:cNvPr>
        <cdr:cNvCxnSpPr>
          <a:endCxn xmlns:a="http://schemas.openxmlformats.org/drawingml/2006/main" id="2" idx="4"/>
        </cdr:cNvCxnSpPr>
      </cdr:nvCxnSpPr>
      <cdr:spPr>
        <a:xfrm xmlns:a="http://schemas.openxmlformats.org/drawingml/2006/main" flipH="1" flipV="1">
          <a:off x="3385111" y="1495841"/>
          <a:ext cx="2035" cy="50292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AF21-C0D4-4B31-A47E-78487CF9E971}">
  <dimension ref="A2:G28"/>
  <sheetViews>
    <sheetView tabSelected="1" zoomScale="145" zoomScaleNormal="145" workbookViewId="0">
      <selection activeCell="E10" sqref="E10"/>
    </sheetView>
  </sheetViews>
  <sheetFormatPr defaultRowHeight="15" x14ac:dyDescent="0.25"/>
  <cols>
    <col min="1" max="1" width="3.85546875" customWidth="1"/>
    <col min="2" max="2" width="55.140625" customWidth="1"/>
    <col min="3" max="3" width="6.7109375" customWidth="1"/>
    <col min="4" max="4" width="6.5703125" customWidth="1"/>
    <col min="6" max="6" width="12.42578125" bestFit="1" customWidth="1"/>
    <col min="7" max="7" width="20.140625" bestFit="1" customWidth="1"/>
  </cols>
  <sheetData>
    <row r="2" spans="1:7" x14ac:dyDescent="0.25">
      <c r="B2" s="19" t="s">
        <v>51</v>
      </c>
    </row>
    <row r="3" spans="1:7" x14ac:dyDescent="0.25">
      <c r="B3" s="1" t="s">
        <v>0</v>
      </c>
      <c r="C3" s="1" t="s">
        <v>1</v>
      </c>
      <c r="D3" s="1" t="s">
        <v>2</v>
      </c>
      <c r="F3" s="4" t="s">
        <v>25</v>
      </c>
    </row>
    <row r="4" spans="1:7" x14ac:dyDescent="0.25">
      <c r="B4" s="1" t="s">
        <v>14</v>
      </c>
      <c r="C4" s="1"/>
      <c r="D4" s="1"/>
      <c r="F4" s="5">
        <v>1</v>
      </c>
      <c r="G4" t="s">
        <v>26</v>
      </c>
    </row>
    <row r="5" spans="1:7" x14ac:dyDescent="0.25">
      <c r="A5">
        <v>1</v>
      </c>
      <c r="B5" s="2" t="s">
        <v>3</v>
      </c>
      <c r="C5" s="2"/>
      <c r="D5" s="2"/>
      <c r="F5" s="5">
        <v>2</v>
      </c>
      <c r="G5" t="s">
        <v>27</v>
      </c>
    </row>
    <row r="6" spans="1:7" x14ac:dyDescent="0.25">
      <c r="A6">
        <v>2</v>
      </c>
      <c r="B6" s="2" t="s">
        <v>4</v>
      </c>
      <c r="C6" s="2"/>
      <c r="D6" s="2"/>
      <c r="F6" s="5">
        <v>3</v>
      </c>
      <c r="G6" t="s">
        <v>28</v>
      </c>
    </row>
    <row r="7" spans="1:7" x14ac:dyDescent="0.25">
      <c r="A7">
        <v>3</v>
      </c>
      <c r="B7" s="2" t="s">
        <v>5</v>
      </c>
      <c r="C7" s="2"/>
      <c r="D7" s="2"/>
      <c r="F7" s="5">
        <v>4</v>
      </c>
      <c r="G7" t="s">
        <v>29</v>
      </c>
    </row>
    <row r="8" spans="1:7" x14ac:dyDescent="0.25">
      <c r="A8">
        <v>4</v>
      </c>
      <c r="B8" s="2" t="s">
        <v>6</v>
      </c>
      <c r="C8" s="2"/>
      <c r="D8" s="2"/>
      <c r="F8" s="5">
        <v>5</v>
      </c>
      <c r="G8" t="s">
        <v>30</v>
      </c>
    </row>
    <row r="9" spans="1:7" ht="30" x14ac:dyDescent="0.25">
      <c r="A9" s="7">
        <v>5</v>
      </c>
      <c r="B9" s="3" t="s">
        <v>7</v>
      </c>
      <c r="C9" s="2"/>
      <c r="D9" s="2"/>
    </row>
    <row r="10" spans="1:7" x14ac:dyDescent="0.25">
      <c r="B10" s="2"/>
      <c r="C10" s="2"/>
      <c r="D10" s="2"/>
      <c r="F10" s="6" t="s">
        <v>2</v>
      </c>
    </row>
    <row r="11" spans="1:7" x14ac:dyDescent="0.25">
      <c r="B11" s="1" t="s">
        <v>13</v>
      </c>
      <c r="C11" s="2"/>
      <c r="D11" s="2"/>
      <c r="F11" s="5">
        <v>1</v>
      </c>
      <c r="G11" t="s">
        <v>31</v>
      </c>
    </row>
    <row r="12" spans="1:7" x14ac:dyDescent="0.25">
      <c r="A12">
        <v>1</v>
      </c>
      <c r="B12" s="2" t="s">
        <v>8</v>
      </c>
      <c r="C12" s="2"/>
      <c r="D12" s="2"/>
      <c r="F12" s="5">
        <v>2</v>
      </c>
      <c r="G12" t="s">
        <v>32</v>
      </c>
    </row>
    <row r="13" spans="1:7" x14ac:dyDescent="0.25">
      <c r="A13">
        <v>2</v>
      </c>
      <c r="B13" s="2" t="s">
        <v>9</v>
      </c>
      <c r="C13" s="2"/>
      <c r="D13" s="2"/>
      <c r="F13" s="5">
        <v>3</v>
      </c>
      <c r="G13" t="s">
        <v>33</v>
      </c>
    </row>
    <row r="14" spans="1:7" x14ac:dyDescent="0.25">
      <c r="A14">
        <v>3</v>
      </c>
      <c r="B14" s="2" t="s">
        <v>10</v>
      </c>
      <c r="C14" s="2"/>
      <c r="D14" s="2"/>
      <c r="F14" s="5">
        <v>4</v>
      </c>
      <c r="G14" t="s">
        <v>34</v>
      </c>
    </row>
    <row r="15" spans="1:7" x14ac:dyDescent="0.25">
      <c r="A15">
        <v>4</v>
      </c>
      <c r="B15" s="2" t="s">
        <v>11</v>
      </c>
      <c r="C15" s="2"/>
      <c r="D15" s="2"/>
    </row>
    <row r="16" spans="1:7" x14ac:dyDescent="0.25">
      <c r="A16" s="7">
        <v>5</v>
      </c>
      <c r="B16" s="2" t="s">
        <v>24</v>
      </c>
      <c r="C16" s="2"/>
      <c r="D16" s="2"/>
    </row>
    <row r="17" spans="1:4" x14ac:dyDescent="0.25">
      <c r="B17" s="2"/>
      <c r="C17" s="2"/>
      <c r="D17" s="2"/>
    </row>
    <row r="18" spans="1:4" x14ac:dyDescent="0.25">
      <c r="B18" s="1" t="s">
        <v>12</v>
      </c>
      <c r="C18" s="2"/>
      <c r="D18" s="2"/>
    </row>
    <row r="19" spans="1:4" x14ac:dyDescent="0.25">
      <c r="A19">
        <v>1</v>
      </c>
      <c r="B19" s="2" t="s">
        <v>15</v>
      </c>
      <c r="C19" s="2"/>
      <c r="D19" s="2"/>
    </row>
    <row r="20" spans="1:4" x14ac:dyDescent="0.25">
      <c r="A20">
        <v>2</v>
      </c>
      <c r="B20" s="2" t="s">
        <v>16</v>
      </c>
      <c r="C20" s="2"/>
      <c r="D20" s="2"/>
    </row>
    <row r="21" spans="1:4" x14ac:dyDescent="0.25">
      <c r="A21">
        <v>3</v>
      </c>
      <c r="B21" s="2" t="s">
        <v>17</v>
      </c>
      <c r="C21" s="2"/>
      <c r="D21" s="2"/>
    </row>
    <row r="22" spans="1:4" x14ac:dyDescent="0.25">
      <c r="A22">
        <v>4</v>
      </c>
      <c r="B22" s="2" t="s">
        <v>18</v>
      </c>
      <c r="C22" s="2"/>
      <c r="D22" s="2"/>
    </row>
    <row r="23" spans="1:4" x14ac:dyDescent="0.25">
      <c r="A23" s="7"/>
      <c r="B23" s="2"/>
      <c r="C23" s="2"/>
      <c r="D23" s="2"/>
    </row>
    <row r="24" spans="1:4" x14ac:dyDescent="0.25">
      <c r="B24" s="1" t="s">
        <v>19</v>
      </c>
      <c r="C24" s="2"/>
      <c r="D24" s="2"/>
    </row>
    <row r="25" spans="1:4" x14ac:dyDescent="0.25">
      <c r="A25">
        <v>1</v>
      </c>
      <c r="B25" s="2" t="s">
        <v>20</v>
      </c>
      <c r="C25" s="2"/>
      <c r="D25" s="2"/>
    </row>
    <row r="26" spans="1:4" x14ac:dyDescent="0.25">
      <c r="A26">
        <v>2</v>
      </c>
      <c r="B26" s="2" t="s">
        <v>21</v>
      </c>
      <c r="C26" s="2"/>
      <c r="D26" s="2"/>
    </row>
    <row r="27" spans="1:4" x14ac:dyDescent="0.25">
      <c r="A27">
        <v>3</v>
      </c>
      <c r="B27" s="2" t="s">
        <v>22</v>
      </c>
      <c r="C27" s="2"/>
      <c r="D27" s="2"/>
    </row>
    <row r="28" spans="1:4" x14ac:dyDescent="0.25">
      <c r="A28">
        <v>4</v>
      </c>
      <c r="B28" s="2" t="s">
        <v>23</v>
      </c>
      <c r="C28" s="2"/>
      <c r="D2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D377C-5551-4EF9-BD12-394BABD0217D}">
  <dimension ref="B2:AO34"/>
  <sheetViews>
    <sheetView topLeftCell="D7" zoomScale="115" zoomScaleNormal="115" workbookViewId="0">
      <selection activeCell="AM34" sqref="AM34"/>
    </sheetView>
  </sheetViews>
  <sheetFormatPr defaultRowHeight="15" x14ac:dyDescent="0.25"/>
  <cols>
    <col min="1" max="1" width="3" customWidth="1"/>
    <col min="2" max="2" width="4" customWidth="1"/>
    <col min="3" max="3" width="18.85546875" customWidth="1"/>
    <col min="4" max="12" width="2.28515625" bestFit="1" customWidth="1"/>
    <col min="13" max="13" width="3.42578125" bestFit="1" customWidth="1"/>
    <col min="14" max="14" width="7.28515625" bestFit="1" customWidth="1"/>
    <col min="15" max="15" width="6.28515625" bestFit="1" customWidth="1"/>
    <col min="16" max="16" width="17.7109375" customWidth="1"/>
    <col min="17" max="25" width="2.28515625" bestFit="1" customWidth="1"/>
    <col min="26" max="26" width="3.42578125" bestFit="1" customWidth="1"/>
    <col min="27" max="27" width="7.28515625" bestFit="1" customWidth="1"/>
    <col min="28" max="28" width="6.5703125" bestFit="1" customWidth="1"/>
    <col min="29" max="29" width="7.28515625" bestFit="1" customWidth="1"/>
  </cols>
  <sheetData>
    <row r="2" spans="2:34" x14ac:dyDescent="0.25">
      <c r="D2" s="17" t="s">
        <v>41</v>
      </c>
      <c r="E2" s="17"/>
      <c r="F2" s="17"/>
      <c r="G2" s="17"/>
      <c r="H2" s="17"/>
      <c r="I2" s="17"/>
      <c r="J2" s="17"/>
      <c r="K2" s="17"/>
      <c r="L2" s="17"/>
      <c r="M2" s="17"/>
      <c r="Q2" s="17" t="s">
        <v>41</v>
      </c>
      <c r="R2" s="17"/>
      <c r="S2" s="17"/>
      <c r="T2" s="17"/>
      <c r="U2" s="17"/>
      <c r="V2" s="17"/>
      <c r="W2" s="17"/>
      <c r="X2" s="17"/>
      <c r="Y2" s="17"/>
      <c r="Z2" s="17"/>
    </row>
    <row r="3" spans="2:34" x14ac:dyDescent="0.25">
      <c r="C3" t="str">
        <f>Kuesioner!B4</f>
        <v>Strength (Kekuatan)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t="s">
        <v>36</v>
      </c>
      <c r="O3" t="s">
        <v>1</v>
      </c>
      <c r="Q3" s="5">
        <v>1</v>
      </c>
      <c r="R3" s="5">
        <v>2</v>
      </c>
      <c r="S3" s="5">
        <v>3</v>
      </c>
      <c r="T3" s="5">
        <v>4</v>
      </c>
      <c r="U3" s="5">
        <v>5</v>
      </c>
      <c r="V3" s="5">
        <v>6</v>
      </c>
      <c r="W3" s="5">
        <v>7</v>
      </c>
      <c r="X3" s="5">
        <v>8</v>
      </c>
      <c r="Y3" s="5">
        <v>9</v>
      </c>
      <c r="Z3" s="5">
        <v>10</v>
      </c>
      <c r="AA3" t="s">
        <v>36</v>
      </c>
      <c r="AB3" t="s">
        <v>2</v>
      </c>
      <c r="AC3" t="s">
        <v>38</v>
      </c>
      <c r="AG3" t="s">
        <v>40</v>
      </c>
    </row>
    <row r="4" spans="2:34" x14ac:dyDescent="0.25">
      <c r="B4">
        <v>1</v>
      </c>
      <c r="C4" s="9" t="s">
        <v>3</v>
      </c>
      <c r="D4" s="8">
        <v>5</v>
      </c>
      <c r="E4" s="8">
        <v>4</v>
      </c>
      <c r="F4" s="8">
        <v>4</v>
      </c>
      <c r="G4" s="8">
        <v>3</v>
      </c>
      <c r="H4" s="8">
        <v>3</v>
      </c>
      <c r="I4" s="8">
        <v>3</v>
      </c>
      <c r="J4" s="8">
        <v>3</v>
      </c>
      <c r="K4" s="8">
        <v>5</v>
      </c>
      <c r="L4" s="8">
        <v>3</v>
      </c>
      <c r="M4" s="8">
        <v>4</v>
      </c>
      <c r="N4">
        <f>SUM(D4:M4)</f>
        <v>37</v>
      </c>
      <c r="O4">
        <f>N4/N9</f>
        <v>0.18592964824120603</v>
      </c>
      <c r="P4" s="9" t="s">
        <v>3</v>
      </c>
      <c r="Q4" s="8">
        <v>4</v>
      </c>
      <c r="R4" s="8">
        <v>3</v>
      </c>
      <c r="S4" s="8">
        <v>4</v>
      </c>
      <c r="T4" s="8">
        <v>3</v>
      </c>
      <c r="U4" s="8">
        <v>4</v>
      </c>
      <c r="V4" s="8">
        <v>3</v>
      </c>
      <c r="W4" s="8">
        <v>4</v>
      </c>
      <c r="X4" s="8">
        <v>4</v>
      </c>
      <c r="Y4" s="8">
        <v>3</v>
      </c>
      <c r="Z4" s="8">
        <v>3</v>
      </c>
      <c r="AA4">
        <f>SUM(Q4:Z4)</f>
        <v>35</v>
      </c>
      <c r="AB4" s="14">
        <f>AA4/$Z$3</f>
        <v>3.5</v>
      </c>
      <c r="AC4" s="14">
        <f>O4*AB4</f>
        <v>0.65075376884422109</v>
      </c>
      <c r="AF4">
        <v>-3</v>
      </c>
    </row>
    <row r="5" spans="2:34" x14ac:dyDescent="0.25">
      <c r="B5">
        <v>2</v>
      </c>
      <c r="C5" s="9" t="s">
        <v>4</v>
      </c>
      <c r="D5" s="8">
        <v>5</v>
      </c>
      <c r="E5" s="8">
        <v>4</v>
      </c>
      <c r="F5" s="8">
        <v>3</v>
      </c>
      <c r="G5" s="8">
        <v>3</v>
      </c>
      <c r="H5" s="8">
        <v>3</v>
      </c>
      <c r="I5" s="8">
        <v>4</v>
      </c>
      <c r="J5" s="8">
        <v>5</v>
      </c>
      <c r="K5" s="8">
        <v>4</v>
      </c>
      <c r="L5" s="8">
        <v>5</v>
      </c>
      <c r="M5" s="8">
        <v>5</v>
      </c>
      <c r="N5">
        <f t="shared" ref="N5:N8" si="0">SUM(D5:M5)</f>
        <v>41</v>
      </c>
      <c r="O5">
        <f>N5/N9</f>
        <v>0.20603015075376885</v>
      </c>
      <c r="P5" s="9" t="s">
        <v>4</v>
      </c>
      <c r="Q5" s="8">
        <v>4</v>
      </c>
      <c r="R5" s="8">
        <v>3</v>
      </c>
      <c r="S5" s="8">
        <v>3</v>
      </c>
      <c r="T5" s="8">
        <v>3</v>
      </c>
      <c r="U5" s="8">
        <v>3</v>
      </c>
      <c r="V5" s="8">
        <v>3</v>
      </c>
      <c r="W5" s="8">
        <v>4</v>
      </c>
      <c r="X5" s="8">
        <v>4</v>
      </c>
      <c r="Y5" s="8">
        <v>4</v>
      </c>
      <c r="Z5" s="8">
        <v>4</v>
      </c>
      <c r="AA5">
        <f t="shared" ref="AA5:AA8" si="1">SUM(Q5:Z5)</f>
        <v>35</v>
      </c>
      <c r="AB5" s="14">
        <f t="shared" ref="AB5:AB9" si="2">AA5/$Z$3</f>
        <v>3.5</v>
      </c>
      <c r="AC5" s="14">
        <f t="shared" ref="AC5:AC8" si="3">O5*AB5</f>
        <v>0.72110552763819102</v>
      </c>
      <c r="AF5">
        <v>-2</v>
      </c>
    </row>
    <row r="6" spans="2:34" x14ac:dyDescent="0.25">
      <c r="B6">
        <v>3</v>
      </c>
      <c r="C6" s="9" t="s">
        <v>5</v>
      </c>
      <c r="D6" s="8">
        <v>4</v>
      </c>
      <c r="E6" s="8">
        <v>4</v>
      </c>
      <c r="F6" s="8">
        <v>3</v>
      </c>
      <c r="G6" s="8">
        <v>3</v>
      </c>
      <c r="H6" s="8">
        <v>3</v>
      </c>
      <c r="I6" s="8">
        <v>5</v>
      </c>
      <c r="J6" s="8">
        <v>5</v>
      </c>
      <c r="K6" s="8">
        <v>4</v>
      </c>
      <c r="L6" s="8">
        <v>5</v>
      </c>
      <c r="M6" s="8">
        <v>5</v>
      </c>
      <c r="N6">
        <f t="shared" si="0"/>
        <v>41</v>
      </c>
      <c r="O6">
        <f>N6/N9</f>
        <v>0.20603015075376885</v>
      </c>
      <c r="P6" s="9" t="s">
        <v>5</v>
      </c>
      <c r="Q6" s="8">
        <v>3</v>
      </c>
      <c r="R6" s="8">
        <v>3</v>
      </c>
      <c r="S6" s="8">
        <v>3</v>
      </c>
      <c r="T6" s="8">
        <v>3</v>
      </c>
      <c r="U6" s="8">
        <v>3</v>
      </c>
      <c r="V6" s="8">
        <v>3</v>
      </c>
      <c r="W6" s="8">
        <v>4</v>
      </c>
      <c r="X6" s="8">
        <v>4</v>
      </c>
      <c r="Y6" s="8">
        <v>4</v>
      </c>
      <c r="Z6" s="8">
        <v>4</v>
      </c>
      <c r="AA6">
        <f t="shared" si="1"/>
        <v>34</v>
      </c>
      <c r="AB6" s="14">
        <f t="shared" si="2"/>
        <v>3.4</v>
      </c>
      <c r="AC6" s="14">
        <f t="shared" si="3"/>
        <v>0.70050251256281404</v>
      </c>
      <c r="AF6">
        <v>-1</v>
      </c>
    </row>
    <row r="7" spans="2:34" x14ac:dyDescent="0.25">
      <c r="B7">
        <v>4</v>
      </c>
      <c r="C7" s="9" t="s">
        <v>6</v>
      </c>
      <c r="D7" s="8">
        <v>4</v>
      </c>
      <c r="E7" s="8">
        <v>4</v>
      </c>
      <c r="F7" s="8">
        <v>3</v>
      </c>
      <c r="G7" s="8">
        <v>3</v>
      </c>
      <c r="H7" s="8">
        <v>3</v>
      </c>
      <c r="I7" s="8">
        <v>4</v>
      </c>
      <c r="J7" s="8">
        <v>5</v>
      </c>
      <c r="K7" s="8">
        <v>4</v>
      </c>
      <c r="L7" s="8">
        <v>5</v>
      </c>
      <c r="M7" s="8">
        <v>5</v>
      </c>
      <c r="N7">
        <f t="shared" si="0"/>
        <v>40</v>
      </c>
      <c r="O7" s="14">
        <f>N7/N9</f>
        <v>0.20100502512562815</v>
      </c>
      <c r="P7" s="9" t="s">
        <v>6</v>
      </c>
      <c r="Q7" s="8">
        <v>3</v>
      </c>
      <c r="R7" s="8">
        <v>3</v>
      </c>
      <c r="S7" s="8">
        <v>3</v>
      </c>
      <c r="T7" s="8">
        <v>3</v>
      </c>
      <c r="U7" s="8">
        <v>3</v>
      </c>
      <c r="V7" s="8">
        <v>3</v>
      </c>
      <c r="W7" s="8">
        <v>4</v>
      </c>
      <c r="X7" s="8">
        <v>3</v>
      </c>
      <c r="Y7" s="8">
        <v>4</v>
      </c>
      <c r="Z7" s="8">
        <v>4</v>
      </c>
      <c r="AA7">
        <f t="shared" si="1"/>
        <v>33</v>
      </c>
      <c r="AB7" s="14">
        <f t="shared" si="2"/>
        <v>3.3</v>
      </c>
      <c r="AC7" s="14">
        <f t="shared" si="3"/>
        <v>0.66331658291457285</v>
      </c>
      <c r="AF7">
        <v>0</v>
      </c>
    </row>
    <row r="8" spans="2:34" ht="15.75" customHeight="1" x14ac:dyDescent="0.25">
      <c r="B8">
        <v>5</v>
      </c>
      <c r="C8" s="10" t="s">
        <v>37</v>
      </c>
      <c r="D8" s="8">
        <v>5</v>
      </c>
      <c r="E8" s="8">
        <v>4</v>
      </c>
      <c r="F8" s="8">
        <v>4</v>
      </c>
      <c r="G8" s="8">
        <v>3</v>
      </c>
      <c r="H8" s="8">
        <v>3</v>
      </c>
      <c r="I8" s="8">
        <v>4</v>
      </c>
      <c r="J8" s="8">
        <v>4</v>
      </c>
      <c r="K8" s="8">
        <v>5</v>
      </c>
      <c r="L8" s="8">
        <v>3</v>
      </c>
      <c r="M8" s="8">
        <v>5</v>
      </c>
      <c r="N8">
        <f t="shared" si="0"/>
        <v>40</v>
      </c>
      <c r="O8" s="14">
        <f>N8/N9</f>
        <v>0.20100502512562815</v>
      </c>
      <c r="P8" s="10" t="s">
        <v>37</v>
      </c>
      <c r="Q8" s="8">
        <v>4</v>
      </c>
      <c r="R8" s="8">
        <v>3</v>
      </c>
      <c r="S8" s="8">
        <v>4</v>
      </c>
      <c r="T8" s="8">
        <v>2</v>
      </c>
      <c r="U8" s="8">
        <v>3</v>
      </c>
      <c r="V8" s="8">
        <v>3</v>
      </c>
      <c r="W8" s="8">
        <v>4</v>
      </c>
      <c r="X8" s="8">
        <v>3</v>
      </c>
      <c r="Y8" s="8">
        <v>3</v>
      </c>
      <c r="Z8" s="8">
        <v>3</v>
      </c>
      <c r="AA8">
        <f t="shared" si="1"/>
        <v>32</v>
      </c>
      <c r="AB8" s="14">
        <f t="shared" si="2"/>
        <v>3.2</v>
      </c>
      <c r="AC8" s="14">
        <f t="shared" si="3"/>
        <v>0.64321608040201017</v>
      </c>
      <c r="AF8">
        <v>1</v>
      </c>
    </row>
    <row r="9" spans="2:34" x14ac:dyDescent="0.25">
      <c r="C9" s="11"/>
      <c r="N9">
        <f>SUM(N4:N8)</f>
        <v>199</v>
      </c>
      <c r="O9">
        <f>SUM(O4:O8)</f>
        <v>1</v>
      </c>
      <c r="P9" s="11"/>
      <c r="AA9">
        <f>SUM(AA4:AA8)</f>
        <v>169</v>
      </c>
      <c r="AB9" s="14">
        <f t="shared" si="2"/>
        <v>16.899999999999999</v>
      </c>
      <c r="AC9" s="14">
        <f>SUM(AC4:AC8)</f>
        <v>3.3788944723618091</v>
      </c>
      <c r="AF9">
        <v>2</v>
      </c>
      <c r="AH9" s="18" t="s">
        <v>45</v>
      </c>
    </row>
    <row r="10" spans="2:34" x14ac:dyDescent="0.25">
      <c r="C10" s="12"/>
      <c r="P10" s="12"/>
      <c r="AB10" s="14"/>
      <c r="AF10">
        <v>3</v>
      </c>
      <c r="AH10" t="s">
        <v>47</v>
      </c>
    </row>
    <row r="11" spans="2:34" x14ac:dyDescent="0.25">
      <c r="C11" s="12" t="str">
        <f>Kuesioner!B11</f>
        <v>Weakness (Kelemahan)</v>
      </c>
      <c r="N11" t="s">
        <v>36</v>
      </c>
      <c r="O11" t="s">
        <v>1</v>
      </c>
      <c r="P11" s="12"/>
      <c r="AA11" t="s">
        <v>36</v>
      </c>
      <c r="AB11" s="14"/>
      <c r="AC11" t="s">
        <v>38</v>
      </c>
      <c r="AH11" t="s">
        <v>48</v>
      </c>
    </row>
    <row r="12" spans="2:34" x14ac:dyDescent="0.25">
      <c r="B12">
        <v>1</v>
      </c>
      <c r="C12" s="9" t="s">
        <v>8</v>
      </c>
      <c r="D12" s="8">
        <v>5</v>
      </c>
      <c r="E12" s="8">
        <v>3</v>
      </c>
      <c r="F12" s="8">
        <v>3</v>
      </c>
      <c r="G12" s="8">
        <v>3</v>
      </c>
      <c r="H12" s="8">
        <v>3</v>
      </c>
      <c r="I12" s="8">
        <v>3</v>
      </c>
      <c r="J12" s="8">
        <v>3</v>
      </c>
      <c r="K12" s="8">
        <v>3</v>
      </c>
      <c r="L12" s="8">
        <v>4</v>
      </c>
      <c r="M12" s="8">
        <v>3</v>
      </c>
      <c r="N12">
        <f>SUM(D12:M12)</f>
        <v>33</v>
      </c>
      <c r="O12" s="14">
        <f>N12/N17</f>
        <v>0.20370370370370369</v>
      </c>
      <c r="P12" s="9" t="s">
        <v>8</v>
      </c>
      <c r="Q12" s="8">
        <v>3</v>
      </c>
      <c r="R12" s="8">
        <v>2</v>
      </c>
      <c r="S12" s="8">
        <v>2</v>
      </c>
      <c r="T12" s="8">
        <v>2</v>
      </c>
      <c r="U12" s="8">
        <v>2</v>
      </c>
      <c r="V12" s="8">
        <v>1</v>
      </c>
      <c r="W12" s="8">
        <v>3</v>
      </c>
      <c r="X12" s="8">
        <v>3</v>
      </c>
      <c r="Y12" s="8">
        <v>3</v>
      </c>
      <c r="Z12" s="8">
        <v>2</v>
      </c>
      <c r="AA12">
        <f>SUM(Q12:Z12)</f>
        <v>23</v>
      </c>
      <c r="AB12" s="14">
        <f>AA12/$Z$3</f>
        <v>2.2999999999999998</v>
      </c>
      <c r="AC12" s="14">
        <f>O12*AB12</f>
        <v>0.46851851851851845</v>
      </c>
    </row>
    <row r="13" spans="2:34" x14ac:dyDescent="0.25">
      <c r="B13">
        <v>2</v>
      </c>
      <c r="C13" s="9" t="s">
        <v>9</v>
      </c>
      <c r="D13" s="8">
        <v>3</v>
      </c>
      <c r="E13" s="8">
        <v>4</v>
      </c>
      <c r="F13" s="8">
        <v>3</v>
      </c>
      <c r="G13" s="8">
        <v>3</v>
      </c>
      <c r="H13" s="8">
        <v>3</v>
      </c>
      <c r="I13" s="8">
        <v>3</v>
      </c>
      <c r="J13" s="8">
        <v>3</v>
      </c>
      <c r="K13" s="8">
        <v>2</v>
      </c>
      <c r="L13" s="8">
        <v>3</v>
      </c>
      <c r="M13" s="8">
        <v>3</v>
      </c>
      <c r="N13">
        <f t="shared" ref="N13:N16" si="4">SUM(D13:M13)</f>
        <v>30</v>
      </c>
      <c r="O13">
        <f>N13/N17</f>
        <v>0.18518518518518517</v>
      </c>
      <c r="P13" s="9" t="s">
        <v>9</v>
      </c>
      <c r="Q13" s="8">
        <v>3</v>
      </c>
      <c r="R13" s="8">
        <v>3</v>
      </c>
      <c r="S13" s="8">
        <v>2</v>
      </c>
      <c r="T13" s="8">
        <v>2</v>
      </c>
      <c r="U13" s="8">
        <v>2</v>
      </c>
      <c r="V13" s="8">
        <v>1</v>
      </c>
      <c r="W13" s="8">
        <v>3</v>
      </c>
      <c r="X13" s="8">
        <v>3</v>
      </c>
      <c r="Y13" s="8">
        <v>1</v>
      </c>
      <c r="Z13" s="8">
        <v>1</v>
      </c>
      <c r="AA13">
        <f t="shared" ref="AA13:AA16" si="5">SUM(Q13:Z13)</f>
        <v>21</v>
      </c>
      <c r="AB13" s="14">
        <f t="shared" ref="AB13:AB17" si="6">AA13/$Z$3</f>
        <v>2.1</v>
      </c>
      <c r="AC13" s="14">
        <f t="shared" ref="AC13:AC16" si="7">O13*AB13</f>
        <v>0.3888888888888889</v>
      </c>
    </row>
    <row r="14" spans="2:34" x14ac:dyDescent="0.25">
      <c r="B14">
        <v>3</v>
      </c>
      <c r="C14" s="9" t="s">
        <v>10</v>
      </c>
      <c r="D14" s="8">
        <v>5</v>
      </c>
      <c r="E14" s="8">
        <v>4</v>
      </c>
      <c r="F14" s="8">
        <v>4</v>
      </c>
      <c r="G14" s="8">
        <v>3</v>
      </c>
      <c r="H14" s="8">
        <v>3</v>
      </c>
      <c r="I14" s="8">
        <v>3</v>
      </c>
      <c r="J14" s="8">
        <v>4</v>
      </c>
      <c r="K14" s="8">
        <v>4</v>
      </c>
      <c r="L14" s="8">
        <v>3</v>
      </c>
      <c r="M14" s="8">
        <v>3</v>
      </c>
      <c r="N14">
        <f t="shared" si="4"/>
        <v>36</v>
      </c>
      <c r="O14">
        <f>N14/N17</f>
        <v>0.22222222222222221</v>
      </c>
      <c r="P14" s="9" t="s">
        <v>10</v>
      </c>
      <c r="Q14" s="8">
        <v>2</v>
      </c>
      <c r="R14" s="8">
        <v>2</v>
      </c>
      <c r="S14" s="8">
        <v>4</v>
      </c>
      <c r="T14" s="8">
        <v>2</v>
      </c>
      <c r="U14" s="8">
        <v>2</v>
      </c>
      <c r="V14" s="8">
        <v>1</v>
      </c>
      <c r="W14" s="8">
        <v>3</v>
      </c>
      <c r="X14" s="8">
        <v>3</v>
      </c>
      <c r="Y14" s="8">
        <v>3</v>
      </c>
      <c r="Z14" s="8">
        <v>1</v>
      </c>
      <c r="AA14">
        <f t="shared" si="5"/>
        <v>23</v>
      </c>
      <c r="AB14" s="14">
        <f t="shared" si="6"/>
        <v>2.2999999999999998</v>
      </c>
      <c r="AC14" s="14">
        <f t="shared" si="7"/>
        <v>0.51111111111111107</v>
      </c>
    </row>
    <row r="15" spans="2:34" x14ac:dyDescent="0.25">
      <c r="B15">
        <v>4</v>
      </c>
      <c r="C15" s="9" t="s">
        <v>11</v>
      </c>
      <c r="D15" s="8">
        <v>4</v>
      </c>
      <c r="E15" s="8">
        <v>2</v>
      </c>
      <c r="F15" s="8">
        <v>4</v>
      </c>
      <c r="G15" s="8">
        <v>3</v>
      </c>
      <c r="H15" s="8">
        <v>3</v>
      </c>
      <c r="I15" s="8">
        <v>4</v>
      </c>
      <c r="J15" s="8">
        <v>5</v>
      </c>
      <c r="K15" s="8">
        <v>3</v>
      </c>
      <c r="L15" s="8">
        <v>3</v>
      </c>
      <c r="M15" s="8">
        <v>4</v>
      </c>
      <c r="N15">
        <f t="shared" si="4"/>
        <v>35</v>
      </c>
      <c r="O15" s="14">
        <f>N15/N17</f>
        <v>0.21604938271604937</v>
      </c>
      <c r="P15" s="9" t="s">
        <v>11</v>
      </c>
      <c r="Q15" s="8">
        <v>3</v>
      </c>
      <c r="R15" s="8">
        <v>3</v>
      </c>
      <c r="S15" s="8">
        <v>3</v>
      </c>
      <c r="T15" s="8">
        <v>2</v>
      </c>
      <c r="U15" s="8">
        <v>1</v>
      </c>
      <c r="V15" s="8">
        <v>3</v>
      </c>
      <c r="W15" s="8">
        <v>4</v>
      </c>
      <c r="X15" s="8">
        <v>3</v>
      </c>
      <c r="Y15" s="8">
        <v>2</v>
      </c>
      <c r="Z15" s="8"/>
      <c r="AA15">
        <f t="shared" si="5"/>
        <v>24</v>
      </c>
      <c r="AB15" s="14">
        <f t="shared" si="6"/>
        <v>2.4</v>
      </c>
      <c r="AC15" s="14">
        <f t="shared" si="7"/>
        <v>0.51851851851851849</v>
      </c>
    </row>
    <row r="16" spans="2:34" x14ac:dyDescent="0.25">
      <c r="B16">
        <v>5</v>
      </c>
      <c r="C16" s="9" t="s">
        <v>24</v>
      </c>
      <c r="D16" s="8">
        <v>4</v>
      </c>
      <c r="E16" s="8">
        <v>2</v>
      </c>
      <c r="F16" s="8">
        <v>3</v>
      </c>
      <c r="G16" s="8">
        <v>3</v>
      </c>
      <c r="H16" s="8">
        <v>2</v>
      </c>
      <c r="I16" s="8">
        <v>3</v>
      </c>
      <c r="J16" s="8">
        <v>4</v>
      </c>
      <c r="K16" s="8">
        <v>1</v>
      </c>
      <c r="L16" s="8">
        <v>3</v>
      </c>
      <c r="M16" s="8">
        <v>3</v>
      </c>
      <c r="N16">
        <f t="shared" si="4"/>
        <v>28</v>
      </c>
      <c r="O16" s="14">
        <f>N16/N17</f>
        <v>0.1728395061728395</v>
      </c>
      <c r="P16" s="9" t="s">
        <v>24</v>
      </c>
      <c r="Q16" s="8">
        <v>3</v>
      </c>
      <c r="R16" s="8">
        <v>3</v>
      </c>
      <c r="S16" s="8">
        <v>3</v>
      </c>
      <c r="T16" s="8">
        <v>2</v>
      </c>
      <c r="U16" s="8">
        <v>3</v>
      </c>
      <c r="V16" s="8">
        <v>3</v>
      </c>
      <c r="W16" s="8">
        <v>4</v>
      </c>
      <c r="X16" s="8">
        <v>2</v>
      </c>
      <c r="Y16" s="8">
        <v>2</v>
      </c>
      <c r="Z16" s="8">
        <v>2</v>
      </c>
      <c r="AA16">
        <f t="shared" si="5"/>
        <v>27</v>
      </c>
      <c r="AB16" s="14">
        <f t="shared" si="6"/>
        <v>2.7</v>
      </c>
      <c r="AC16" s="14">
        <f t="shared" si="7"/>
        <v>0.46666666666666667</v>
      </c>
    </row>
    <row r="17" spans="2:41" x14ac:dyDescent="0.25">
      <c r="C17" s="12"/>
      <c r="N17">
        <f>SUM(N12:N16)</f>
        <v>162</v>
      </c>
      <c r="O17">
        <f>SUM(O12:O16)</f>
        <v>0.99999999999999989</v>
      </c>
      <c r="P17" s="12"/>
      <c r="AA17">
        <f>SUM(AA12:AA16)</f>
        <v>118</v>
      </c>
      <c r="AB17" s="14">
        <f t="shared" si="6"/>
        <v>11.8</v>
      </c>
      <c r="AC17" s="15">
        <f>-SUM(AC12:AC16)</f>
        <v>-2.3537037037037036</v>
      </c>
    </row>
    <row r="18" spans="2:41" x14ac:dyDescent="0.25">
      <c r="C18" s="12"/>
      <c r="P18" s="12"/>
      <c r="AB18" s="14"/>
      <c r="AO18" s="18" t="s">
        <v>43</v>
      </c>
    </row>
    <row r="19" spans="2:41" x14ac:dyDescent="0.25">
      <c r="C19" s="12" t="str">
        <f>Kuesioner!B18</f>
        <v>Opportunity (Peluang)</v>
      </c>
      <c r="N19" t="s">
        <v>36</v>
      </c>
      <c r="O19" t="s">
        <v>1</v>
      </c>
      <c r="P19" s="12"/>
      <c r="AA19" t="s">
        <v>36</v>
      </c>
      <c r="AB19" t="s">
        <v>2</v>
      </c>
      <c r="AC19" t="s">
        <v>38</v>
      </c>
      <c r="AO19" t="s">
        <v>42</v>
      </c>
    </row>
    <row r="20" spans="2:41" x14ac:dyDescent="0.25">
      <c r="B20">
        <v>1</v>
      </c>
      <c r="C20" s="13" t="s">
        <v>15</v>
      </c>
      <c r="D20" s="8">
        <v>4</v>
      </c>
      <c r="E20" s="8">
        <v>3</v>
      </c>
      <c r="F20" s="8">
        <v>4</v>
      </c>
      <c r="G20" s="8">
        <v>3</v>
      </c>
      <c r="H20" s="8">
        <v>4</v>
      </c>
      <c r="I20" s="8">
        <v>4</v>
      </c>
      <c r="J20" s="8">
        <v>5</v>
      </c>
      <c r="K20" s="8">
        <v>4</v>
      </c>
      <c r="L20" s="8">
        <v>5</v>
      </c>
      <c r="M20" s="8">
        <v>5</v>
      </c>
      <c r="N20">
        <f>SUM(D20:M20)</f>
        <v>41</v>
      </c>
      <c r="O20">
        <f>N20/N24</f>
        <v>0.28082191780821919</v>
      </c>
      <c r="P20" s="13" t="s">
        <v>15</v>
      </c>
      <c r="Q20" s="8">
        <v>3</v>
      </c>
      <c r="R20" s="8">
        <v>3</v>
      </c>
      <c r="S20" s="8">
        <v>3</v>
      </c>
      <c r="T20" s="8">
        <v>3</v>
      </c>
      <c r="U20" s="8">
        <v>3</v>
      </c>
      <c r="V20" s="8">
        <v>3</v>
      </c>
      <c r="W20" s="8">
        <v>4</v>
      </c>
      <c r="X20" s="8">
        <v>3</v>
      </c>
      <c r="Y20" s="8">
        <v>3</v>
      </c>
      <c r="Z20" s="8">
        <v>3</v>
      </c>
      <c r="AA20">
        <f>SUM(Q20:Z20)</f>
        <v>31</v>
      </c>
      <c r="AB20" s="14">
        <f>AA20/$Z$3</f>
        <v>3.1</v>
      </c>
      <c r="AC20" s="14">
        <f>O20*AB20</f>
        <v>0.87054794520547951</v>
      </c>
    </row>
    <row r="21" spans="2:41" x14ac:dyDescent="0.25">
      <c r="B21">
        <v>2</v>
      </c>
      <c r="C21" s="13" t="s">
        <v>16</v>
      </c>
      <c r="D21" s="8">
        <v>3</v>
      </c>
      <c r="E21" s="8">
        <v>4</v>
      </c>
      <c r="F21" s="8">
        <v>3</v>
      </c>
      <c r="G21" s="8">
        <v>3</v>
      </c>
      <c r="H21" s="8">
        <v>3</v>
      </c>
      <c r="I21" s="8">
        <v>3</v>
      </c>
      <c r="J21" s="8">
        <v>5</v>
      </c>
      <c r="K21" s="8">
        <v>3</v>
      </c>
      <c r="L21" s="8">
        <v>5</v>
      </c>
      <c r="M21" s="8">
        <v>3</v>
      </c>
      <c r="N21">
        <f t="shared" ref="N21:N23" si="8">SUM(D21:M21)</f>
        <v>35</v>
      </c>
      <c r="O21">
        <f>N21/N24</f>
        <v>0.23972602739726026</v>
      </c>
      <c r="P21" s="13" t="s">
        <v>16</v>
      </c>
      <c r="Q21" s="8">
        <v>3</v>
      </c>
      <c r="R21" s="8">
        <v>2</v>
      </c>
      <c r="S21" s="8">
        <v>3</v>
      </c>
      <c r="T21" s="8">
        <v>3</v>
      </c>
      <c r="U21" s="8">
        <v>3</v>
      </c>
      <c r="V21" s="8">
        <v>3</v>
      </c>
      <c r="W21" s="8">
        <v>4</v>
      </c>
      <c r="X21" s="8">
        <v>3</v>
      </c>
      <c r="Y21" s="8">
        <v>4</v>
      </c>
      <c r="Z21" s="8">
        <v>3</v>
      </c>
      <c r="AA21">
        <f t="shared" ref="AA21:AA23" si="9">SUM(Q21:Z21)</f>
        <v>31</v>
      </c>
      <c r="AB21" s="14">
        <f t="shared" ref="AB21:AB24" si="10">AA21/$Z$3</f>
        <v>3.1</v>
      </c>
      <c r="AC21" s="14">
        <f t="shared" ref="AC21:AC23" si="11">O21*AB21</f>
        <v>0.74315068493150682</v>
      </c>
    </row>
    <row r="22" spans="2:41" x14ac:dyDescent="0.25">
      <c r="B22">
        <v>3</v>
      </c>
      <c r="C22" s="13" t="s">
        <v>17</v>
      </c>
      <c r="D22" s="8">
        <v>3</v>
      </c>
      <c r="E22" s="8">
        <v>3</v>
      </c>
      <c r="F22" s="8">
        <v>3</v>
      </c>
      <c r="G22" s="8">
        <v>3</v>
      </c>
      <c r="H22" s="8">
        <v>3</v>
      </c>
      <c r="I22" s="8">
        <v>4</v>
      </c>
      <c r="J22" s="8">
        <v>5</v>
      </c>
      <c r="K22" s="8">
        <v>3</v>
      </c>
      <c r="L22" s="8">
        <v>4</v>
      </c>
      <c r="M22" s="8">
        <v>4</v>
      </c>
      <c r="N22">
        <f t="shared" si="8"/>
        <v>35</v>
      </c>
      <c r="O22">
        <f>N22/N24</f>
        <v>0.23972602739726026</v>
      </c>
      <c r="P22" s="13" t="s">
        <v>17</v>
      </c>
      <c r="Q22" s="8">
        <v>3</v>
      </c>
      <c r="R22" s="8">
        <v>3</v>
      </c>
      <c r="S22" s="8">
        <v>3</v>
      </c>
      <c r="T22" s="8">
        <v>3</v>
      </c>
      <c r="U22" s="8">
        <v>3</v>
      </c>
      <c r="V22" s="8">
        <v>4</v>
      </c>
      <c r="W22" s="8">
        <v>4</v>
      </c>
      <c r="X22" s="8">
        <v>4</v>
      </c>
      <c r="Y22" s="8">
        <v>3</v>
      </c>
      <c r="Z22" s="8">
        <v>3</v>
      </c>
      <c r="AA22">
        <f t="shared" si="9"/>
        <v>33</v>
      </c>
      <c r="AB22" s="14">
        <f t="shared" si="10"/>
        <v>3.3</v>
      </c>
      <c r="AC22" s="14">
        <f t="shared" si="11"/>
        <v>0.79109589041095885</v>
      </c>
    </row>
    <row r="23" spans="2:41" x14ac:dyDescent="0.25">
      <c r="B23">
        <v>4</v>
      </c>
      <c r="C23" s="13" t="s">
        <v>18</v>
      </c>
      <c r="D23" s="8">
        <v>4</v>
      </c>
      <c r="E23" s="8">
        <v>3</v>
      </c>
      <c r="F23" s="8">
        <v>2</v>
      </c>
      <c r="G23" s="8">
        <v>3</v>
      </c>
      <c r="H23" s="8">
        <v>3</v>
      </c>
      <c r="I23" s="8">
        <v>5</v>
      </c>
      <c r="J23" s="8">
        <v>5</v>
      </c>
      <c r="K23" s="8">
        <v>3</v>
      </c>
      <c r="L23" s="8">
        <v>3</v>
      </c>
      <c r="M23" s="8">
        <v>4</v>
      </c>
      <c r="N23">
        <f t="shared" si="8"/>
        <v>35</v>
      </c>
      <c r="O23">
        <f>N23/N24</f>
        <v>0.23972602739726026</v>
      </c>
      <c r="P23" s="13" t="s">
        <v>18</v>
      </c>
      <c r="Q23" s="8">
        <v>3</v>
      </c>
      <c r="R23" s="8">
        <v>3</v>
      </c>
      <c r="S23" s="8">
        <v>1</v>
      </c>
      <c r="T23" s="8">
        <v>3</v>
      </c>
      <c r="U23" s="8">
        <v>3</v>
      </c>
      <c r="V23" s="8">
        <v>3</v>
      </c>
      <c r="W23" s="8">
        <v>4</v>
      </c>
      <c r="X23" s="8">
        <v>3</v>
      </c>
      <c r="Y23" s="8">
        <v>3</v>
      </c>
      <c r="Z23" s="8">
        <v>3</v>
      </c>
      <c r="AA23">
        <f t="shared" si="9"/>
        <v>29</v>
      </c>
      <c r="AB23" s="14">
        <f t="shared" si="10"/>
        <v>2.9</v>
      </c>
      <c r="AC23" s="14">
        <f t="shared" si="11"/>
        <v>0.69520547945205469</v>
      </c>
    </row>
    <row r="24" spans="2:41" x14ac:dyDescent="0.25">
      <c r="C24" s="12"/>
      <c r="N24">
        <f>SUM(N20:N23)</f>
        <v>146</v>
      </c>
      <c r="O24">
        <f>SUM(O20:O23)</f>
        <v>0.99999999999999989</v>
      </c>
      <c r="P24" s="12"/>
      <c r="AA24">
        <f>SUM(AA20:AA23)</f>
        <v>124</v>
      </c>
      <c r="AB24" s="14">
        <f t="shared" si="10"/>
        <v>12.4</v>
      </c>
      <c r="AC24" s="14">
        <f>SUM(AC20:AC23)</f>
        <v>3.0999999999999996</v>
      </c>
    </row>
    <row r="25" spans="2:41" x14ac:dyDescent="0.25">
      <c r="C25" s="12"/>
      <c r="P25" s="12"/>
      <c r="AB25" s="14"/>
      <c r="AC25" s="14"/>
      <c r="AO25" s="18" t="s">
        <v>44</v>
      </c>
    </row>
    <row r="26" spans="2:41" x14ac:dyDescent="0.25">
      <c r="C26" s="12" t="str">
        <f>Kuesioner!B24</f>
        <v>Threat (Ancaman)</v>
      </c>
      <c r="N26" t="s">
        <v>36</v>
      </c>
      <c r="O26" t="s">
        <v>1</v>
      </c>
      <c r="P26" s="12"/>
      <c r="AA26" t="s">
        <v>36</v>
      </c>
      <c r="AB26" t="s">
        <v>2</v>
      </c>
      <c r="AC26" t="s">
        <v>38</v>
      </c>
      <c r="AO26" t="s">
        <v>42</v>
      </c>
    </row>
    <row r="27" spans="2:41" x14ac:dyDescent="0.25">
      <c r="B27">
        <v>1</v>
      </c>
      <c r="C27" s="13" t="s">
        <v>20</v>
      </c>
      <c r="D27" s="8">
        <v>4</v>
      </c>
      <c r="E27" s="8">
        <v>3</v>
      </c>
      <c r="F27" s="8">
        <v>4</v>
      </c>
      <c r="G27" s="8">
        <v>3</v>
      </c>
      <c r="H27" s="8">
        <v>3</v>
      </c>
      <c r="I27" s="8">
        <v>3</v>
      </c>
      <c r="J27" s="8">
        <v>4</v>
      </c>
      <c r="K27" s="8">
        <v>4</v>
      </c>
      <c r="L27" s="8">
        <v>4</v>
      </c>
      <c r="M27" s="8">
        <v>3</v>
      </c>
      <c r="N27">
        <f>SUM(D27:M27)</f>
        <v>35</v>
      </c>
      <c r="O27">
        <f>N27/N31</f>
        <v>0.29411764705882354</v>
      </c>
      <c r="P27" s="13" t="s">
        <v>20</v>
      </c>
      <c r="Q27" s="8">
        <v>3</v>
      </c>
      <c r="R27" s="8">
        <v>2</v>
      </c>
      <c r="S27" s="8">
        <v>1</v>
      </c>
      <c r="T27" s="8">
        <v>2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>
        <f>SUM(Q27:Z27)</f>
        <v>14</v>
      </c>
      <c r="AB27" s="14">
        <f>AA27/$Z$3</f>
        <v>1.4</v>
      </c>
      <c r="AC27" s="14">
        <f>O27*AB27</f>
        <v>0.41176470588235292</v>
      </c>
    </row>
    <row r="28" spans="2:41" x14ac:dyDescent="0.25">
      <c r="B28">
        <v>2</v>
      </c>
      <c r="C28" s="13" t="s">
        <v>21</v>
      </c>
      <c r="D28" s="8">
        <v>3</v>
      </c>
      <c r="E28" s="8">
        <v>4</v>
      </c>
      <c r="F28" s="8">
        <v>3</v>
      </c>
      <c r="G28" s="8">
        <v>4</v>
      </c>
      <c r="H28" s="8">
        <v>2</v>
      </c>
      <c r="I28" s="8">
        <v>3</v>
      </c>
      <c r="J28" s="8">
        <v>3</v>
      </c>
      <c r="K28" s="8">
        <v>2</v>
      </c>
      <c r="L28" s="8">
        <v>4</v>
      </c>
      <c r="M28" s="8">
        <v>2</v>
      </c>
      <c r="N28">
        <f t="shared" ref="N28:N30" si="12">SUM(D28:M28)</f>
        <v>30</v>
      </c>
      <c r="O28">
        <f>N28/N31</f>
        <v>0.25210084033613445</v>
      </c>
      <c r="P28" s="13" t="s">
        <v>21</v>
      </c>
      <c r="Q28" s="8">
        <v>3</v>
      </c>
      <c r="R28" s="8">
        <v>2</v>
      </c>
      <c r="S28" s="8">
        <v>2</v>
      </c>
      <c r="T28" s="8">
        <v>2</v>
      </c>
      <c r="U28" s="8">
        <v>1</v>
      </c>
      <c r="V28" s="8">
        <v>1</v>
      </c>
      <c r="W28" s="8">
        <v>3</v>
      </c>
      <c r="X28" s="8">
        <v>2</v>
      </c>
      <c r="Y28" s="8">
        <v>2</v>
      </c>
      <c r="Z28" s="8">
        <v>1</v>
      </c>
      <c r="AA28">
        <f t="shared" ref="AA28:AA30" si="13">SUM(Q28:Z28)</f>
        <v>19</v>
      </c>
      <c r="AB28" s="14">
        <f t="shared" ref="AB28:AB31" si="14">AA28/$Z$3</f>
        <v>1.9</v>
      </c>
      <c r="AC28" s="14">
        <f t="shared" ref="AC28:AC30" si="15">O28*AB28</f>
        <v>0.47899159663865543</v>
      </c>
    </row>
    <row r="29" spans="2:41" x14ac:dyDescent="0.25">
      <c r="B29">
        <v>3</v>
      </c>
      <c r="C29" s="13" t="s">
        <v>22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3</v>
      </c>
      <c r="J29" s="8">
        <v>3</v>
      </c>
      <c r="K29" s="8">
        <v>2</v>
      </c>
      <c r="L29" s="8">
        <v>3</v>
      </c>
      <c r="M29" s="8">
        <v>1</v>
      </c>
      <c r="N29">
        <f t="shared" si="12"/>
        <v>26</v>
      </c>
      <c r="O29">
        <f>N29/N31</f>
        <v>0.21848739495798319</v>
      </c>
      <c r="P29" s="13" t="s">
        <v>22</v>
      </c>
      <c r="Q29" s="8">
        <v>3</v>
      </c>
      <c r="R29" s="8">
        <v>2</v>
      </c>
      <c r="S29" s="8">
        <v>3</v>
      </c>
      <c r="T29" s="8">
        <v>2</v>
      </c>
      <c r="U29" s="8">
        <v>2</v>
      </c>
      <c r="V29" s="8">
        <v>1</v>
      </c>
      <c r="W29" s="8">
        <v>3</v>
      </c>
      <c r="X29" s="8">
        <v>2</v>
      </c>
      <c r="Y29" s="8"/>
      <c r="Z29" s="8">
        <v>1</v>
      </c>
      <c r="AA29">
        <f t="shared" si="13"/>
        <v>19</v>
      </c>
      <c r="AB29" s="14">
        <f t="shared" si="14"/>
        <v>1.9</v>
      </c>
      <c r="AC29" s="14">
        <f t="shared" si="15"/>
        <v>0.41512605042016804</v>
      </c>
    </row>
    <row r="30" spans="2:41" x14ac:dyDescent="0.25">
      <c r="B30">
        <v>4</v>
      </c>
      <c r="C30" s="13" t="s">
        <v>35</v>
      </c>
      <c r="D30" s="8">
        <v>4</v>
      </c>
      <c r="E30" s="8">
        <v>4</v>
      </c>
      <c r="F30" s="8">
        <v>3</v>
      </c>
      <c r="G30" s="8">
        <v>3</v>
      </c>
      <c r="H30" s="8">
        <v>2</v>
      </c>
      <c r="I30" s="8">
        <v>3</v>
      </c>
      <c r="J30" s="8">
        <v>2</v>
      </c>
      <c r="K30" s="8">
        <v>2</v>
      </c>
      <c r="L30" s="8">
        <v>3</v>
      </c>
      <c r="M30" s="8">
        <v>2</v>
      </c>
      <c r="N30">
        <f t="shared" si="12"/>
        <v>28</v>
      </c>
      <c r="O30">
        <f>N30/N31</f>
        <v>0.23529411764705882</v>
      </c>
      <c r="P30" s="13" t="s">
        <v>35</v>
      </c>
      <c r="Q30" s="8">
        <v>3</v>
      </c>
      <c r="R30" s="8">
        <v>3</v>
      </c>
      <c r="S30" s="8">
        <v>2</v>
      </c>
      <c r="T30" s="8">
        <v>2</v>
      </c>
      <c r="U30" s="8">
        <v>1</v>
      </c>
      <c r="V30" s="8">
        <v>1</v>
      </c>
      <c r="W30" s="8">
        <v>4</v>
      </c>
      <c r="X30" s="8">
        <v>2</v>
      </c>
      <c r="Y30" s="8">
        <v>2</v>
      </c>
      <c r="Z30" s="8">
        <v>2</v>
      </c>
      <c r="AA30">
        <f t="shared" si="13"/>
        <v>22</v>
      </c>
      <c r="AB30" s="14">
        <f t="shared" si="14"/>
        <v>2.2000000000000002</v>
      </c>
      <c r="AC30" s="14">
        <f t="shared" si="15"/>
        <v>0.51764705882352946</v>
      </c>
    </row>
    <row r="31" spans="2:41" x14ac:dyDescent="0.25">
      <c r="N31">
        <f>SUM(N27:N30)</f>
        <v>119</v>
      </c>
      <c r="O31">
        <f>SUM(O27:O30)</f>
        <v>1</v>
      </c>
      <c r="AA31">
        <f>SUM(AA27:AA30)</f>
        <v>74</v>
      </c>
      <c r="AB31" s="14">
        <f t="shared" si="14"/>
        <v>7.4</v>
      </c>
      <c r="AC31" s="15">
        <f>-SUM(AC27:AC30)</f>
        <v>-1.8235294117647056</v>
      </c>
    </row>
    <row r="32" spans="2:41" x14ac:dyDescent="0.25">
      <c r="AH32" s="18" t="s">
        <v>46</v>
      </c>
    </row>
    <row r="33" spans="28:34" x14ac:dyDescent="0.25">
      <c r="AB33" s="8" t="s">
        <v>39</v>
      </c>
      <c r="AC33" s="16">
        <f>AC9+AC17</f>
        <v>1.0251907686581054</v>
      </c>
      <c r="AH33" t="s">
        <v>49</v>
      </c>
    </row>
    <row r="34" spans="28:34" x14ac:dyDescent="0.25">
      <c r="AB34" s="8" t="s">
        <v>40</v>
      </c>
      <c r="AC34" s="16">
        <f>SUM(AC24,AC31)</f>
        <v>1.276470588235294</v>
      </c>
      <c r="AH34" t="s">
        <v>50</v>
      </c>
    </row>
  </sheetData>
  <mergeCells count="2">
    <mergeCell ref="D2:M2"/>
    <mergeCell ref="Q2:Z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Kuesioner</vt:lpstr>
      <vt:lpstr>SWOT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Penghitungan Analisis SWOT </dc:title>
  <dc:creator>Budi Dharmawan</dc:creator>
  <cp:lastModifiedBy>Budi Dharmawan</cp:lastModifiedBy>
  <dcterms:created xsi:type="dcterms:W3CDTF">2022-02-17T14:17:22Z</dcterms:created>
  <dcterms:modified xsi:type="dcterms:W3CDTF">2022-02-18T00:50:58Z</dcterms:modified>
</cp:coreProperties>
</file>